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leighgovuk.sharepoint.com/sites/RevenuesCTaxNDR/Shared Documents/General/BAILIFFS CIVIL ENFORCEMENT AGENTS/Monitoring/"/>
    </mc:Choice>
  </mc:AlternateContent>
  <xr:revisionPtr revIDLastSave="0" documentId="8_{8EDE506D-840A-4C28-9002-181EAA6264FB}" xr6:coauthVersionLast="47" xr6:coauthVersionMax="47" xr10:uidLastSave="{00000000-0000-0000-0000-000000000000}"/>
  <bookViews>
    <workbookView xWindow="20310" yWindow="1440" windowWidth="21615" windowHeight="10755" xr2:uid="{6F0ACB9C-C1F5-4AE2-A1B2-78A5AD1C9E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4" i="1" s="1"/>
  <c r="G33" i="1"/>
  <c r="G34" i="1" s="1"/>
  <c r="H33" i="1"/>
  <c r="H34" i="1" s="1"/>
  <c r="I33" i="1"/>
  <c r="I34" i="1" s="1"/>
  <c r="J33" i="1"/>
  <c r="J34" i="1" s="1"/>
  <c r="K33" i="1"/>
  <c r="K34" i="1" s="1"/>
  <c r="L33" i="1"/>
  <c r="L34" i="1" s="1"/>
  <c r="M33" i="1"/>
  <c r="M34" i="1" s="1"/>
  <c r="N33" i="1"/>
  <c r="N34" i="1" s="1"/>
  <c r="N38" i="1"/>
  <c r="N39" i="1" s="1"/>
  <c r="N45" i="1"/>
  <c r="N46" i="1" s="1"/>
  <c r="M45" i="1"/>
  <c r="M46" i="1" s="1"/>
  <c r="L45" i="1"/>
  <c r="L46" i="1" s="1"/>
  <c r="K45" i="1"/>
  <c r="K46" i="1" s="1"/>
  <c r="J45" i="1"/>
  <c r="J46" i="1" s="1"/>
  <c r="I45" i="1"/>
  <c r="I46" i="1" s="1"/>
  <c r="H45" i="1"/>
  <c r="H46" i="1" s="1"/>
  <c r="G45" i="1"/>
  <c r="G46" i="1" s="1"/>
  <c r="F45" i="1"/>
  <c r="F46" i="1" s="1"/>
  <c r="E45" i="1"/>
  <c r="E46" i="1" s="1"/>
  <c r="D45" i="1"/>
  <c r="D46" i="1" s="1"/>
  <c r="C45" i="1"/>
  <c r="B45" i="1"/>
  <c r="B46" i="1" s="1"/>
  <c r="E44" i="1"/>
  <c r="N43" i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G44" i="1" s="1"/>
  <c r="F43" i="1"/>
  <c r="F44" i="1" s="1"/>
  <c r="E43" i="1"/>
  <c r="D43" i="1"/>
  <c r="D44" i="1" s="1"/>
  <c r="C43" i="1"/>
  <c r="C44" i="1" s="1"/>
  <c r="B43" i="1"/>
  <c r="B44" i="1" s="1"/>
  <c r="G41" i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F40" i="1"/>
  <c r="F41" i="1" s="1"/>
  <c r="E40" i="1"/>
  <c r="E41" i="1" s="1"/>
  <c r="D40" i="1"/>
  <c r="D41" i="1" s="1"/>
  <c r="C40" i="1"/>
  <c r="C41" i="1" s="1"/>
  <c r="B40" i="1"/>
  <c r="B41" i="1" s="1"/>
  <c r="I39" i="1"/>
  <c r="M38" i="1"/>
  <c r="M39" i="1" s="1"/>
  <c r="L38" i="1"/>
  <c r="L39" i="1" s="1"/>
  <c r="K38" i="1"/>
  <c r="K39" i="1" s="1"/>
  <c r="J38" i="1"/>
  <c r="J39" i="1" s="1"/>
  <c r="I38" i="1"/>
  <c r="H38" i="1"/>
  <c r="H39" i="1" s="1"/>
  <c r="G38" i="1"/>
  <c r="G39" i="1" s="1"/>
  <c r="F38" i="1"/>
  <c r="F39" i="1" s="1"/>
  <c r="E38" i="1"/>
  <c r="E39" i="1" s="1"/>
  <c r="D38" i="1"/>
  <c r="D39" i="1" s="1"/>
  <c r="C38" i="1"/>
  <c r="C39" i="1" s="1"/>
  <c r="B38" i="1"/>
  <c r="B39" i="1" s="1"/>
  <c r="K36" i="1"/>
  <c r="N35" i="1"/>
  <c r="N36" i="1" s="1"/>
  <c r="M35" i="1"/>
  <c r="M36" i="1" s="1"/>
  <c r="L35" i="1"/>
  <c r="L36" i="1" s="1"/>
  <c r="K35" i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D35" i="1"/>
  <c r="D36" i="1" s="1"/>
  <c r="C35" i="1"/>
  <c r="C36" i="1" s="1"/>
  <c r="B35" i="1"/>
  <c r="B36" i="1" s="1"/>
  <c r="E33" i="1"/>
  <c r="E34" i="1" s="1"/>
  <c r="D33" i="1"/>
  <c r="D34" i="1" s="1"/>
  <c r="C33" i="1"/>
  <c r="C34" i="1" s="1"/>
  <c r="B33" i="1"/>
  <c r="B34" i="1" s="1"/>
  <c r="N31" i="1"/>
  <c r="M31" i="1"/>
  <c r="L31" i="1"/>
  <c r="K31" i="1"/>
  <c r="J31" i="1"/>
  <c r="I31" i="1"/>
  <c r="H31" i="1"/>
  <c r="G31" i="1"/>
  <c r="F31" i="1"/>
  <c r="E31" i="1"/>
  <c r="D31" i="1"/>
  <c r="C31" i="1"/>
  <c r="C46" i="1" s="1"/>
  <c r="B31" i="1"/>
  <c r="N30" i="1"/>
  <c r="N44" i="1" s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<sst xmlns="http://schemas.openxmlformats.org/spreadsheetml/2006/main" count="49" uniqueCount="23">
  <si>
    <t>Date:</t>
  </si>
  <si>
    <t>CORC</t>
  </si>
  <si>
    <t>Nos of Records</t>
  </si>
  <si>
    <t>Original Debt</t>
  </si>
  <si>
    <t>Total outstanding Balance</t>
  </si>
  <si>
    <t>GANC</t>
  </si>
  <si>
    <t>RROB</t>
  </si>
  <si>
    <t>RROS</t>
  </si>
  <si>
    <t>MAR#1</t>
  </si>
  <si>
    <t>MAR#2</t>
  </si>
  <si>
    <t>MAR#3</t>
  </si>
  <si>
    <t>Total Nos of Cases</t>
  </si>
  <si>
    <t>Total Amount Outstanding</t>
  </si>
  <si>
    <t>Ross &amp; Roberts</t>
  </si>
  <si>
    <t>Nos of cases outstanding:</t>
  </si>
  <si>
    <t>% of total cases</t>
  </si>
  <si>
    <t>Outstanding Balance:</t>
  </si>
  <si>
    <t>% of debt (£)</t>
  </si>
  <si>
    <t>Goodwillie &amp; Corcoran</t>
  </si>
  <si>
    <t>Marstons</t>
  </si>
  <si>
    <t>CT6680 Enforcement Agent Case Reconciliation</t>
  </si>
  <si>
    <t>Total number of cases does not mean that it’s the total number of accounts/customers, merely the number of debt cases passed over per Tax period.</t>
  </si>
  <si>
    <t>Total amount of BAIL money collected via ct6140 to date: £214,314.61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</si>
</sst>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#,##0.00_ ;\-#,##0.00\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Calibri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14" fontId="3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4" fillId="0" borderId="25" xfId="0" applyFont="1" applyBorder="1"/>
    <xf numFmtId="164" fontId="4" fillId="0" borderId="26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17" fontId="2" fillId="0" borderId="23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2" borderId="29" xfId="0" applyFont="1" applyFill="1" applyBorder="1"/>
    <xf numFmtId="8" fontId="6" fillId="2" borderId="30" xfId="0" applyNumberFormat="1" applyFont="1" applyFill="1" applyBorder="1" applyAlignment="1">
      <alignment horizontal="center" vertical="center"/>
    </xf>
    <xf numFmtId="0" fontId="7" fillId="0" borderId="31" xfId="0" applyFont="1" applyBorder="1"/>
    <xf numFmtId="44" fontId="6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5" xfId="0" applyFont="1" applyBorder="1"/>
    <xf numFmtId="0" fontId="6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right"/>
    </xf>
    <xf numFmtId="2" fontId="6" fillId="0" borderId="12" xfId="0" applyNumberFormat="1" applyFont="1" applyBorder="1" applyAlignment="1">
      <alignment horizontal="center" vertical="center"/>
    </xf>
    <xf numFmtId="44" fontId="6" fillId="0" borderId="12" xfId="0" applyNumberFormat="1" applyFont="1" applyBorder="1" applyAlignment="1">
      <alignment horizontal="center" vertical="center"/>
    </xf>
    <xf numFmtId="44" fontId="8" fillId="0" borderId="1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right"/>
    </xf>
    <xf numFmtId="165" fontId="6" fillId="0" borderId="3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6" xfId="0" applyFont="1" applyBorder="1" applyAlignment="1">
      <alignment horizontal="right"/>
    </xf>
    <xf numFmtId="2" fontId="6" fillId="0" borderId="2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A4A4-77CB-4D27-8B8E-CFE6FB94E863}">
  <dimension ref="A1:N51"/>
  <sheetViews>
    <sheetView tabSelected="1" workbookViewId="0">
      <selection activeCell="D58" sqref="D58"/>
    </sheetView>
  </sheetViews>
  <sheetFormatPr defaultRowHeight="15" x14ac:dyDescent="0.25"/>
  <cols>
    <col min="1" max="1" width="18.42578125" customWidth="1"/>
    <col min="2" max="2" width="14" style="59" customWidth="1"/>
    <col min="3" max="3" width="13.5703125" style="59" bestFit="1" customWidth="1"/>
    <col min="4" max="4" width="13.7109375" style="59" customWidth="1"/>
    <col min="5" max="5" width="14.42578125" style="59" customWidth="1"/>
    <col min="6" max="7" width="13.5703125" style="59" bestFit="1" customWidth="1"/>
    <col min="8" max="8" width="14.7109375" style="59" customWidth="1"/>
    <col min="9" max="9" width="12.7109375" style="59" bestFit="1" customWidth="1"/>
    <col min="10" max="10" width="12.7109375" style="59" customWidth="1"/>
    <col min="11" max="11" width="13.7109375" style="59" customWidth="1"/>
    <col min="12" max="12" width="13.5703125" style="59" bestFit="1" customWidth="1"/>
    <col min="13" max="13" width="18.5703125" style="59" customWidth="1"/>
    <col min="14" max="14" width="14" style="59" customWidth="1"/>
  </cols>
  <sheetData>
    <row r="1" spans="1:14" ht="16.5" thickTop="1" thickBot="1" x14ac:dyDescent="0.3">
      <c r="A1" s="1" t="s">
        <v>0</v>
      </c>
      <c r="B1" s="2">
        <v>45017</v>
      </c>
      <c r="C1" s="3">
        <v>45413</v>
      </c>
      <c r="D1" s="3">
        <v>45444</v>
      </c>
      <c r="E1" s="3">
        <v>45474</v>
      </c>
      <c r="F1" s="3">
        <v>45505</v>
      </c>
      <c r="G1" s="3">
        <v>45536</v>
      </c>
      <c r="H1" s="3">
        <v>45566</v>
      </c>
      <c r="I1" s="3">
        <v>45597</v>
      </c>
      <c r="J1" s="4">
        <v>45627</v>
      </c>
      <c r="K1" s="5">
        <v>45658</v>
      </c>
      <c r="L1" s="4">
        <v>45689</v>
      </c>
      <c r="M1" s="6">
        <v>45717</v>
      </c>
      <c r="N1" s="2">
        <v>45748</v>
      </c>
    </row>
    <row r="2" spans="1:14" ht="15.75" thickTop="1" x14ac:dyDescent="0.25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x14ac:dyDescent="0.25">
      <c r="A3" s="11" t="s">
        <v>2</v>
      </c>
      <c r="B3" s="12">
        <v>61</v>
      </c>
      <c r="C3" s="13">
        <v>39</v>
      </c>
      <c r="D3" s="13">
        <v>38</v>
      </c>
      <c r="E3" s="13">
        <v>36</v>
      </c>
      <c r="F3" s="13"/>
      <c r="G3" s="13"/>
      <c r="H3" s="13"/>
      <c r="I3" s="13"/>
      <c r="J3" s="13"/>
      <c r="K3" s="13"/>
      <c r="L3" s="14"/>
      <c r="M3" s="15"/>
      <c r="N3" s="16"/>
    </row>
    <row r="4" spans="1:14" x14ac:dyDescent="0.25">
      <c r="A4" s="11" t="s">
        <v>3</v>
      </c>
      <c r="B4" s="17">
        <v>71897.75</v>
      </c>
      <c r="C4" s="18">
        <v>50006.54</v>
      </c>
      <c r="D4" s="18">
        <v>48475.94</v>
      </c>
      <c r="E4" s="18">
        <v>45676.07</v>
      </c>
      <c r="F4" s="18"/>
      <c r="G4" s="18"/>
      <c r="H4" s="18"/>
      <c r="I4" s="18"/>
      <c r="J4" s="18"/>
      <c r="K4" s="18"/>
      <c r="L4" s="19"/>
      <c r="M4" s="20"/>
      <c r="N4" s="21"/>
    </row>
    <row r="5" spans="1:14" ht="15.75" thickBot="1" x14ac:dyDescent="0.3">
      <c r="A5" s="11" t="s">
        <v>4</v>
      </c>
      <c r="B5" s="17">
        <v>45760.55</v>
      </c>
      <c r="C5" s="22">
        <v>294989.38</v>
      </c>
      <c r="D5" s="22">
        <v>28866.35</v>
      </c>
      <c r="E5" s="22">
        <v>27432.42</v>
      </c>
      <c r="F5" s="22"/>
      <c r="G5" s="22"/>
      <c r="H5" s="22"/>
      <c r="I5" s="22"/>
      <c r="J5" s="22"/>
      <c r="K5" s="22"/>
      <c r="L5" s="23"/>
      <c r="M5" s="24"/>
      <c r="N5" s="21"/>
    </row>
    <row r="6" spans="1:14" ht="15.75" thickTop="1" x14ac:dyDescent="0.25">
      <c r="A6" s="7" t="s">
        <v>5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5">
      <c r="A7" s="11" t="s">
        <v>2</v>
      </c>
      <c r="B7" s="12">
        <v>14</v>
      </c>
      <c r="C7" s="13">
        <v>8</v>
      </c>
      <c r="D7" s="13">
        <v>8</v>
      </c>
      <c r="E7" s="13">
        <v>8</v>
      </c>
      <c r="F7" s="13"/>
      <c r="G7" s="13"/>
      <c r="H7" s="13"/>
      <c r="I7" s="13"/>
      <c r="J7" s="13"/>
      <c r="K7" s="13"/>
      <c r="L7" s="14"/>
      <c r="M7" s="16"/>
      <c r="N7" s="25"/>
    </row>
    <row r="8" spans="1:14" x14ac:dyDescent="0.25">
      <c r="A8" s="11" t="s">
        <v>3</v>
      </c>
      <c r="B8" s="17">
        <v>14180.11</v>
      </c>
      <c r="C8" s="18">
        <v>8047.01</v>
      </c>
      <c r="D8" s="18">
        <v>8047.01</v>
      </c>
      <c r="E8" s="18">
        <v>8047.01</v>
      </c>
      <c r="F8" s="18"/>
      <c r="G8" s="18"/>
      <c r="H8" s="18"/>
      <c r="I8" s="18"/>
      <c r="J8" s="18"/>
      <c r="K8" s="18"/>
      <c r="L8" s="19"/>
      <c r="M8" s="21"/>
      <c r="N8" s="26"/>
    </row>
    <row r="9" spans="1:14" ht="15.75" thickBot="1" x14ac:dyDescent="0.3">
      <c r="A9" s="11" t="s">
        <v>4</v>
      </c>
      <c r="B9" s="17">
        <v>10356.58</v>
      </c>
      <c r="C9" s="27">
        <v>4453.6000000000004</v>
      </c>
      <c r="D9" s="27">
        <v>4366.7</v>
      </c>
      <c r="E9" s="27">
        <v>4105.88</v>
      </c>
      <c r="F9" s="27"/>
      <c r="G9" s="27"/>
      <c r="H9" s="27"/>
      <c r="I9" s="27"/>
      <c r="J9" s="27"/>
      <c r="K9" s="27"/>
      <c r="L9" s="28"/>
      <c r="M9" s="21"/>
      <c r="N9" s="26"/>
    </row>
    <row r="10" spans="1:14" ht="15.75" thickTop="1" x14ac:dyDescent="0.25">
      <c r="A10" s="29" t="s">
        <v>6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x14ac:dyDescent="0.25">
      <c r="A11" s="11" t="s">
        <v>2</v>
      </c>
      <c r="B11" s="12">
        <v>1273</v>
      </c>
      <c r="C11" s="13">
        <v>1101</v>
      </c>
      <c r="D11" s="13">
        <v>1069</v>
      </c>
      <c r="E11" s="13">
        <v>1060</v>
      </c>
      <c r="F11" s="13"/>
      <c r="G11" s="13"/>
      <c r="H11" s="13"/>
      <c r="I11" s="13"/>
      <c r="J11" s="13"/>
      <c r="K11" s="13"/>
      <c r="L11" s="14"/>
      <c r="M11" s="15"/>
      <c r="N11" s="16"/>
    </row>
    <row r="12" spans="1:14" x14ac:dyDescent="0.25">
      <c r="A12" s="11" t="s">
        <v>3</v>
      </c>
      <c r="B12" s="17">
        <v>1403124.12</v>
      </c>
      <c r="C12" s="18">
        <v>1256356.77</v>
      </c>
      <c r="D12" s="18">
        <v>1230173.8600000001</v>
      </c>
      <c r="E12" s="18">
        <v>1226304.1100000001</v>
      </c>
      <c r="F12" s="18"/>
      <c r="G12" s="18"/>
      <c r="H12" s="18"/>
      <c r="I12" s="19"/>
      <c r="J12" s="19"/>
      <c r="K12" s="18"/>
      <c r="L12" s="19"/>
      <c r="M12" s="20"/>
      <c r="N12" s="21"/>
    </row>
    <row r="13" spans="1:14" ht="15.75" thickBot="1" x14ac:dyDescent="0.3">
      <c r="A13" s="11" t="s">
        <v>4</v>
      </c>
      <c r="B13" s="17">
        <v>1269292.5</v>
      </c>
      <c r="C13" s="27">
        <v>1111772.22</v>
      </c>
      <c r="D13" s="27">
        <v>1090044.5</v>
      </c>
      <c r="E13" s="27">
        <v>1080791.6499999999</v>
      </c>
      <c r="F13" s="27"/>
      <c r="G13" s="27"/>
      <c r="H13" s="27"/>
      <c r="I13" s="23"/>
      <c r="J13" s="23"/>
      <c r="K13" s="27"/>
      <c r="L13" s="28"/>
      <c r="M13" s="30"/>
      <c r="N13" s="21"/>
    </row>
    <row r="14" spans="1:14" ht="15.75" thickTop="1" x14ac:dyDescent="0.25">
      <c r="A14" s="29" t="s">
        <v>7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</row>
    <row r="15" spans="1:14" x14ac:dyDescent="0.25">
      <c r="A15" s="11" t="s">
        <v>2</v>
      </c>
      <c r="B15" s="12">
        <v>584</v>
      </c>
      <c r="C15" s="13">
        <v>780</v>
      </c>
      <c r="D15" s="13">
        <v>777</v>
      </c>
      <c r="E15" s="13">
        <v>755</v>
      </c>
      <c r="F15" s="13"/>
      <c r="G15" s="13"/>
      <c r="H15" s="13"/>
      <c r="I15" s="13"/>
      <c r="J15" s="13"/>
      <c r="K15" s="13"/>
      <c r="L15" s="14"/>
      <c r="M15" s="15"/>
      <c r="N15" s="16"/>
    </row>
    <row r="16" spans="1:14" x14ac:dyDescent="0.25">
      <c r="A16" s="11" t="s">
        <v>3</v>
      </c>
      <c r="B16" s="17">
        <v>573891.72</v>
      </c>
      <c r="C16" s="18">
        <v>865765.15</v>
      </c>
      <c r="D16" s="18">
        <v>865312.07</v>
      </c>
      <c r="E16" s="18">
        <v>841251.38</v>
      </c>
      <c r="F16" s="18"/>
      <c r="G16" s="18"/>
      <c r="H16" s="18"/>
      <c r="I16" s="18"/>
      <c r="J16" s="18"/>
      <c r="K16" s="18"/>
      <c r="L16" s="19"/>
      <c r="M16" s="20"/>
      <c r="N16" s="21"/>
    </row>
    <row r="17" spans="1:14" ht="15.75" thickBot="1" x14ac:dyDescent="0.3">
      <c r="A17" s="31" t="s">
        <v>4</v>
      </c>
      <c r="B17" s="32">
        <v>562705.17000000004</v>
      </c>
      <c r="C17" s="27">
        <v>836468.16</v>
      </c>
      <c r="D17" s="27">
        <v>832453.06</v>
      </c>
      <c r="E17" s="27">
        <v>807221.89</v>
      </c>
      <c r="F17" s="27"/>
      <c r="G17" s="27"/>
      <c r="H17" s="27"/>
      <c r="I17" s="27"/>
      <c r="J17" s="27"/>
      <c r="K17" s="27"/>
      <c r="L17" s="33"/>
      <c r="M17" s="30"/>
      <c r="N17" s="34"/>
    </row>
    <row r="18" spans="1:14" ht="15.75" thickTop="1" x14ac:dyDescent="0.25">
      <c r="A18" s="35" t="s">
        <v>8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5">
      <c r="A19" s="11" t="s">
        <v>2</v>
      </c>
      <c r="B19" s="12">
        <v>863</v>
      </c>
      <c r="C19" s="13">
        <v>1078</v>
      </c>
      <c r="D19" s="13">
        <v>1015</v>
      </c>
      <c r="E19" s="13">
        <v>995</v>
      </c>
      <c r="F19" s="13"/>
      <c r="G19" s="13"/>
      <c r="H19" s="13"/>
      <c r="I19" s="13"/>
      <c r="J19" s="13"/>
      <c r="K19" s="13"/>
      <c r="L19" s="14"/>
      <c r="M19" s="15"/>
      <c r="N19" s="16"/>
    </row>
    <row r="20" spans="1:14" x14ac:dyDescent="0.25">
      <c r="A20" s="11" t="s">
        <v>3</v>
      </c>
      <c r="B20" s="17">
        <v>902553.81</v>
      </c>
      <c r="C20" s="18">
        <v>1162152.23</v>
      </c>
      <c r="D20" s="18">
        <v>1107463.73</v>
      </c>
      <c r="E20" s="18">
        <v>1092080.46</v>
      </c>
      <c r="F20" s="18"/>
      <c r="G20" s="18"/>
      <c r="H20" s="18"/>
      <c r="I20" s="18"/>
      <c r="J20" s="18"/>
      <c r="K20" s="18"/>
      <c r="L20" s="19"/>
      <c r="M20" s="20"/>
      <c r="N20" s="21"/>
    </row>
    <row r="21" spans="1:14" ht="15.75" thickBot="1" x14ac:dyDescent="0.3">
      <c r="A21" s="31" t="s">
        <v>4</v>
      </c>
      <c r="B21" s="32">
        <v>809289.24</v>
      </c>
      <c r="C21" s="27">
        <v>1085282.33</v>
      </c>
      <c r="D21" s="27">
        <v>1026184.55</v>
      </c>
      <c r="E21" s="27">
        <v>1005005.74</v>
      </c>
      <c r="F21" s="27"/>
      <c r="G21" s="27"/>
      <c r="H21" s="27"/>
      <c r="I21" s="27"/>
      <c r="J21" s="27"/>
      <c r="K21" s="27"/>
      <c r="L21" s="33"/>
      <c r="M21" s="30"/>
      <c r="N21" s="34"/>
    </row>
    <row r="22" spans="1:14" ht="15.75" thickTop="1" x14ac:dyDescent="0.25">
      <c r="A22" s="29" t="s">
        <v>9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spans="1:14" x14ac:dyDescent="0.25">
      <c r="A23" s="11" t="s">
        <v>2</v>
      </c>
      <c r="B23" s="12">
        <v>252</v>
      </c>
      <c r="C23" s="13">
        <v>450</v>
      </c>
      <c r="D23" s="13">
        <v>449</v>
      </c>
      <c r="E23" s="13">
        <v>449</v>
      </c>
      <c r="F23" s="13"/>
      <c r="G23" s="13"/>
      <c r="H23" s="13"/>
      <c r="I23" s="13"/>
      <c r="J23" s="13"/>
      <c r="K23" s="13"/>
      <c r="L23" s="14"/>
      <c r="M23" s="15"/>
      <c r="N23" s="16"/>
    </row>
    <row r="24" spans="1:14" x14ac:dyDescent="0.25">
      <c r="A24" s="11" t="s">
        <v>3</v>
      </c>
      <c r="B24" s="17">
        <v>181791.15</v>
      </c>
      <c r="C24" s="18">
        <v>374900.73</v>
      </c>
      <c r="D24" s="18">
        <v>376175.57</v>
      </c>
      <c r="E24" s="18">
        <v>378893.74</v>
      </c>
      <c r="F24" s="18"/>
      <c r="G24" s="18"/>
      <c r="H24" s="18"/>
      <c r="I24" s="18"/>
      <c r="J24" s="18"/>
      <c r="K24" s="18"/>
      <c r="L24" s="19"/>
      <c r="M24" s="20"/>
      <c r="N24" s="21"/>
    </row>
    <row r="25" spans="1:14" ht="15.75" thickBot="1" x14ac:dyDescent="0.3">
      <c r="A25" s="31" t="s">
        <v>4</v>
      </c>
      <c r="B25" s="32">
        <v>180760.8</v>
      </c>
      <c r="C25" s="27">
        <v>368055.11</v>
      </c>
      <c r="D25" s="27">
        <v>368240.45</v>
      </c>
      <c r="E25" s="27">
        <v>369386.36</v>
      </c>
      <c r="F25" s="27"/>
      <c r="G25" s="27"/>
      <c r="H25" s="27"/>
      <c r="I25" s="27"/>
      <c r="J25" s="18"/>
      <c r="K25" s="27"/>
      <c r="L25" s="33"/>
      <c r="M25" s="30"/>
      <c r="N25" s="34"/>
    </row>
    <row r="26" spans="1:14" ht="15.75" thickTop="1" x14ac:dyDescent="0.25">
      <c r="A26" s="29" t="s">
        <v>10</v>
      </c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x14ac:dyDescent="0.25">
      <c r="A27" s="11" t="s">
        <v>2</v>
      </c>
      <c r="B27" s="12">
        <v>140</v>
      </c>
      <c r="C27" s="13">
        <v>215</v>
      </c>
      <c r="D27" s="13">
        <v>217</v>
      </c>
      <c r="E27" s="13">
        <v>215</v>
      </c>
      <c r="F27" s="13"/>
      <c r="G27" s="13"/>
      <c r="H27" s="13"/>
      <c r="I27" s="13"/>
      <c r="J27" s="13"/>
      <c r="K27" s="13"/>
      <c r="L27" s="14"/>
      <c r="M27" s="15"/>
      <c r="N27" s="16"/>
    </row>
    <row r="28" spans="1:14" x14ac:dyDescent="0.25">
      <c r="A28" s="11" t="s">
        <v>3</v>
      </c>
      <c r="B28" s="17">
        <v>100309.51</v>
      </c>
      <c r="C28" s="18">
        <v>177299.35</v>
      </c>
      <c r="D28" s="18">
        <v>176765.22</v>
      </c>
      <c r="E28" s="18">
        <v>175108.92</v>
      </c>
      <c r="F28" s="18"/>
      <c r="G28" s="18"/>
      <c r="H28" s="18"/>
      <c r="I28" s="18"/>
      <c r="J28" s="18"/>
      <c r="K28" s="18"/>
      <c r="L28" s="19"/>
      <c r="M28" s="20"/>
      <c r="N28" s="21"/>
    </row>
    <row r="29" spans="1:14" ht="15.75" thickBot="1" x14ac:dyDescent="0.3">
      <c r="A29" s="31" t="s">
        <v>4</v>
      </c>
      <c r="B29" s="32">
        <v>95114.65</v>
      </c>
      <c r="C29" s="27">
        <v>171294.51</v>
      </c>
      <c r="D29" s="27">
        <v>170823.7</v>
      </c>
      <c r="E29" s="27">
        <v>168915.35</v>
      </c>
      <c r="F29" s="27"/>
      <c r="G29" s="27"/>
      <c r="H29" s="27"/>
      <c r="I29" s="27"/>
      <c r="J29" s="27"/>
      <c r="K29" s="27"/>
      <c r="L29" s="33"/>
      <c r="M29" s="30"/>
      <c r="N29" s="34"/>
    </row>
    <row r="30" spans="1:14" s="38" customFormat="1" ht="14.25" thickTop="1" x14ac:dyDescent="0.25">
      <c r="A30" s="36" t="s">
        <v>11</v>
      </c>
      <c r="B30" s="37">
        <f>B3+B7+B11+B15+B19+B23+B27</f>
        <v>3187</v>
      </c>
      <c r="C30" s="37">
        <f t="shared" ref="C30:N30" si="0">C3+C7+C11+C15+C19+C23+C27</f>
        <v>3671</v>
      </c>
      <c r="D30" s="37">
        <f t="shared" si="0"/>
        <v>3573</v>
      </c>
      <c r="E30" s="37">
        <f t="shared" si="0"/>
        <v>3518</v>
      </c>
      <c r="F30" s="37">
        <f t="shared" si="0"/>
        <v>0</v>
      </c>
      <c r="G30" s="37">
        <f t="shared" si="0"/>
        <v>0</v>
      </c>
      <c r="H30" s="37">
        <f t="shared" si="0"/>
        <v>0</v>
      </c>
      <c r="I30" s="37">
        <f t="shared" si="0"/>
        <v>0</v>
      </c>
      <c r="J30" s="37">
        <f t="shared" si="0"/>
        <v>0</v>
      </c>
      <c r="K30" s="37">
        <f t="shared" si="0"/>
        <v>0</v>
      </c>
      <c r="L30" s="37">
        <f t="shared" si="0"/>
        <v>0</v>
      </c>
      <c r="M30" s="37">
        <f t="shared" si="0"/>
        <v>0</v>
      </c>
      <c r="N30" s="37">
        <f t="shared" si="0"/>
        <v>0</v>
      </c>
    </row>
    <row r="31" spans="1:14" s="38" customFormat="1" ht="14.25" thickBot="1" x14ac:dyDescent="0.3">
      <c r="A31" s="39" t="s">
        <v>12</v>
      </c>
      <c r="B31" s="40">
        <f>B5+B9+B13+B17+B21+B25+B29</f>
        <v>2973279.4899999998</v>
      </c>
      <c r="C31" s="40">
        <f t="shared" ref="C31:N31" si="1">C5+C9+C13+C17+C21+C25+C29</f>
        <v>3872315.3099999996</v>
      </c>
      <c r="D31" s="40">
        <f t="shared" si="1"/>
        <v>3520979.3100000005</v>
      </c>
      <c r="E31" s="40">
        <f t="shared" si="1"/>
        <v>3462859.29</v>
      </c>
      <c r="F31" s="40">
        <f t="shared" si="1"/>
        <v>0</v>
      </c>
      <c r="G31" s="40">
        <f t="shared" si="1"/>
        <v>0</v>
      </c>
      <c r="H31" s="40">
        <f t="shared" si="1"/>
        <v>0</v>
      </c>
      <c r="I31" s="40">
        <f t="shared" si="1"/>
        <v>0</v>
      </c>
      <c r="J31" s="40">
        <f t="shared" si="1"/>
        <v>0</v>
      </c>
      <c r="K31" s="40">
        <f t="shared" si="1"/>
        <v>0</v>
      </c>
      <c r="L31" s="40">
        <f t="shared" si="1"/>
        <v>0</v>
      </c>
      <c r="M31" s="40">
        <f t="shared" si="1"/>
        <v>0</v>
      </c>
      <c r="N31" s="40">
        <f t="shared" si="1"/>
        <v>0</v>
      </c>
    </row>
    <row r="32" spans="1:14" x14ac:dyDescent="0.25">
      <c r="A32" s="41" t="s">
        <v>13</v>
      </c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</row>
    <row r="33" spans="1:14" x14ac:dyDescent="0.25">
      <c r="A33" s="45" t="s">
        <v>14</v>
      </c>
      <c r="B33" s="46">
        <f>B11+B15</f>
        <v>1857</v>
      </c>
      <c r="C33" s="46">
        <f t="shared" ref="C33:M33" si="2">C11+C15</f>
        <v>1881</v>
      </c>
      <c r="D33" s="46">
        <f t="shared" si="2"/>
        <v>1846</v>
      </c>
      <c r="E33" s="46">
        <f t="shared" si="2"/>
        <v>1815</v>
      </c>
      <c r="F33" s="46">
        <f t="shared" si="2"/>
        <v>0</v>
      </c>
      <c r="G33" s="46">
        <f t="shared" si="2"/>
        <v>0</v>
      </c>
      <c r="H33" s="46">
        <f t="shared" si="2"/>
        <v>0</v>
      </c>
      <c r="I33" s="46">
        <f t="shared" si="2"/>
        <v>0</v>
      </c>
      <c r="J33" s="46">
        <f>L11+L15</f>
        <v>0</v>
      </c>
      <c r="K33" s="46">
        <f>K11+K15</f>
        <v>0</v>
      </c>
      <c r="L33" s="46">
        <f>L11+L15</f>
        <v>0</v>
      </c>
      <c r="M33" s="46">
        <f t="shared" si="2"/>
        <v>0</v>
      </c>
      <c r="N33" s="46">
        <f>N11+N15</f>
        <v>0</v>
      </c>
    </row>
    <row r="34" spans="1:14" x14ac:dyDescent="0.25">
      <c r="A34" s="47" t="s">
        <v>15</v>
      </c>
      <c r="B34" s="48">
        <f>B33/B30%</f>
        <v>58.267963602133669</v>
      </c>
      <c r="C34" s="48">
        <f t="shared" ref="C34:M34" si="3">C33/C30%</f>
        <v>51.239444293108143</v>
      </c>
      <c r="D34" s="48">
        <f t="shared" si="3"/>
        <v>51.665267282395753</v>
      </c>
      <c r="E34" s="48">
        <f t="shared" si="3"/>
        <v>51.59181353041501</v>
      </c>
      <c r="F34" s="48" t="e">
        <f t="shared" si="3"/>
        <v>#DIV/0!</v>
      </c>
      <c r="G34" s="48" t="e">
        <f t="shared" si="3"/>
        <v>#DIV/0!</v>
      </c>
      <c r="H34" s="48" t="e">
        <f t="shared" si="3"/>
        <v>#DIV/0!</v>
      </c>
      <c r="I34" s="48" t="e">
        <f t="shared" si="3"/>
        <v>#DIV/0!</v>
      </c>
      <c r="J34" s="48" t="e">
        <f>J33/J30%</f>
        <v>#DIV/0!</v>
      </c>
      <c r="K34" s="48" t="e">
        <f>K33/K30%</f>
        <v>#DIV/0!</v>
      </c>
      <c r="L34" s="48" t="e">
        <f t="shared" si="3"/>
        <v>#DIV/0!</v>
      </c>
      <c r="M34" s="48" t="e">
        <f t="shared" si="3"/>
        <v>#DIV/0!</v>
      </c>
      <c r="N34" s="48" t="e">
        <f>N33/N30%</f>
        <v>#DIV/0!</v>
      </c>
    </row>
    <row r="35" spans="1:14" x14ac:dyDescent="0.25">
      <c r="A35" s="45" t="s">
        <v>16</v>
      </c>
      <c r="B35" s="49">
        <f>B13+B17</f>
        <v>1831997.67</v>
      </c>
      <c r="C35" s="49">
        <f t="shared" ref="C35:N35" si="4">C13+C17</f>
        <v>1948240.38</v>
      </c>
      <c r="D35" s="49">
        <f t="shared" si="4"/>
        <v>1922497.56</v>
      </c>
      <c r="E35" s="49">
        <f t="shared" si="4"/>
        <v>1888013.54</v>
      </c>
      <c r="F35" s="49">
        <f t="shared" si="4"/>
        <v>0</v>
      </c>
      <c r="G35" s="49">
        <f t="shared" si="4"/>
        <v>0</v>
      </c>
      <c r="H35" s="49">
        <f t="shared" si="4"/>
        <v>0</v>
      </c>
      <c r="I35" s="50">
        <f t="shared" si="4"/>
        <v>0</v>
      </c>
      <c r="J35" s="50">
        <f t="shared" si="4"/>
        <v>0</v>
      </c>
      <c r="K35" s="50">
        <f t="shared" si="4"/>
        <v>0</v>
      </c>
      <c r="L35" s="50">
        <f t="shared" si="4"/>
        <v>0</v>
      </c>
      <c r="M35" s="50">
        <f t="shared" si="4"/>
        <v>0</v>
      </c>
      <c r="N35" s="50">
        <f t="shared" si="4"/>
        <v>0</v>
      </c>
    </row>
    <row r="36" spans="1:14" ht="15.75" thickBot="1" x14ac:dyDescent="0.3">
      <c r="A36" s="51" t="s">
        <v>17</v>
      </c>
      <c r="B36" s="52">
        <f>B35/B31%</f>
        <v>61.61538718985345</v>
      </c>
      <c r="C36" s="52">
        <f t="shared" ref="C36:M36" si="5">C35/C31%</f>
        <v>50.312028438613901</v>
      </c>
      <c r="D36" s="52">
        <f t="shared" si="5"/>
        <v>54.601217182386677</v>
      </c>
      <c r="E36" s="52">
        <f t="shared" si="5"/>
        <v>54.521809345594285</v>
      </c>
      <c r="F36" s="52" t="e">
        <f t="shared" si="5"/>
        <v>#DIV/0!</v>
      </c>
      <c r="G36" s="52" t="e">
        <f t="shared" si="5"/>
        <v>#DIV/0!</v>
      </c>
      <c r="H36" s="52" t="e">
        <f t="shared" si="5"/>
        <v>#DIV/0!</v>
      </c>
      <c r="I36" s="52" t="e">
        <f t="shared" si="5"/>
        <v>#DIV/0!</v>
      </c>
      <c r="J36" s="52" t="e">
        <f>J35/J31%</f>
        <v>#DIV/0!</v>
      </c>
      <c r="K36" s="52" t="e">
        <f>K35/K31%</f>
        <v>#DIV/0!</v>
      </c>
      <c r="L36" s="52" t="e">
        <f t="shared" si="5"/>
        <v>#DIV/0!</v>
      </c>
      <c r="M36" s="52" t="e">
        <f t="shared" si="5"/>
        <v>#DIV/0!</v>
      </c>
      <c r="N36" s="52" t="e">
        <f>N35/N31%</f>
        <v>#DIV/0!</v>
      </c>
    </row>
    <row r="37" spans="1:14" x14ac:dyDescent="0.25">
      <c r="A37" s="41" t="s">
        <v>18</v>
      </c>
      <c r="B37" s="5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</row>
    <row r="38" spans="1:14" x14ac:dyDescent="0.25">
      <c r="A38" s="45" t="s">
        <v>14</v>
      </c>
      <c r="B38" s="46">
        <f>B3+B7</f>
        <v>75</v>
      </c>
      <c r="C38" s="46">
        <f t="shared" ref="C38:M38" si="6">C3+C7</f>
        <v>47</v>
      </c>
      <c r="D38" s="46">
        <f t="shared" si="6"/>
        <v>46</v>
      </c>
      <c r="E38" s="46">
        <f t="shared" si="6"/>
        <v>44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 t="shared" si="6"/>
        <v>0</v>
      </c>
      <c r="M38" s="46">
        <f t="shared" si="6"/>
        <v>0</v>
      </c>
      <c r="N38" s="46">
        <f>N3+N7</f>
        <v>0</v>
      </c>
    </row>
    <row r="39" spans="1:14" x14ac:dyDescent="0.25">
      <c r="A39" s="47" t="s">
        <v>15</v>
      </c>
      <c r="B39" s="48">
        <f>B38/B30%</f>
        <v>2.3533103231879511</v>
      </c>
      <c r="C39" s="48">
        <f t="shared" ref="C39:M39" si="7">C38/C30%</f>
        <v>1.2803050939798419</v>
      </c>
      <c r="D39" s="48">
        <f t="shared" si="7"/>
        <v>1.2874335292471313</v>
      </c>
      <c r="E39" s="48">
        <f t="shared" si="7"/>
        <v>1.250710631040364</v>
      </c>
      <c r="F39" s="48" t="e">
        <f t="shared" si="7"/>
        <v>#DIV/0!</v>
      </c>
      <c r="G39" s="48" t="e">
        <f t="shared" si="7"/>
        <v>#DIV/0!</v>
      </c>
      <c r="H39" s="48" t="e">
        <f t="shared" si="7"/>
        <v>#DIV/0!</v>
      </c>
      <c r="I39" s="48" t="e">
        <f t="shared" si="7"/>
        <v>#DIV/0!</v>
      </c>
      <c r="J39" s="48" t="e">
        <f t="shared" si="7"/>
        <v>#DIV/0!</v>
      </c>
      <c r="K39" s="48" t="e">
        <f t="shared" si="7"/>
        <v>#DIV/0!</v>
      </c>
      <c r="L39" s="48" t="e">
        <f t="shared" si="7"/>
        <v>#DIV/0!</v>
      </c>
      <c r="M39" s="48" t="e">
        <f t="shared" si="7"/>
        <v>#DIV/0!</v>
      </c>
      <c r="N39" s="48" t="e">
        <f>N38/N30%</f>
        <v>#DIV/0!</v>
      </c>
    </row>
    <row r="40" spans="1:14" x14ac:dyDescent="0.25">
      <c r="A40" s="45" t="s">
        <v>16</v>
      </c>
      <c r="B40" s="49">
        <f>B5+B9</f>
        <v>56117.130000000005</v>
      </c>
      <c r="C40" s="49">
        <f t="shared" ref="C40:M40" si="8">C5+C9</f>
        <v>299442.98</v>
      </c>
      <c r="D40" s="49">
        <f t="shared" si="8"/>
        <v>33233.049999999996</v>
      </c>
      <c r="E40" s="49">
        <f t="shared" si="8"/>
        <v>31538.3</v>
      </c>
      <c r="F40" s="49">
        <f t="shared" si="8"/>
        <v>0</v>
      </c>
      <c r="G40" s="49">
        <f t="shared" si="8"/>
        <v>0</v>
      </c>
      <c r="H40" s="49">
        <f t="shared" si="8"/>
        <v>0</v>
      </c>
      <c r="I40" s="50">
        <f t="shared" si="8"/>
        <v>0</v>
      </c>
      <c r="J40" s="50">
        <f t="shared" si="8"/>
        <v>0</v>
      </c>
      <c r="K40" s="50">
        <f t="shared" si="8"/>
        <v>0</v>
      </c>
      <c r="L40" s="50">
        <f t="shared" si="8"/>
        <v>0</v>
      </c>
      <c r="M40" s="49">
        <f t="shared" si="8"/>
        <v>0</v>
      </c>
      <c r="N40" s="49">
        <f>N5+N9</f>
        <v>0</v>
      </c>
    </row>
    <row r="41" spans="1:14" ht="15.75" thickBot="1" x14ac:dyDescent="0.3">
      <c r="A41" s="54" t="s">
        <v>17</v>
      </c>
      <c r="B41" s="55">
        <f>B40/B31%</f>
        <v>1.8873815996356269</v>
      </c>
      <c r="C41" s="55">
        <f t="shared" ref="C41:M41" si="9">C40/C31%</f>
        <v>7.732918319608638</v>
      </c>
      <c r="D41" s="55">
        <f t="shared" si="9"/>
        <v>0.94385814496592413</v>
      </c>
      <c r="E41" s="55">
        <f t="shared" si="9"/>
        <v>0.91075892373322498</v>
      </c>
      <c r="F41" s="55" t="e">
        <f t="shared" si="9"/>
        <v>#DIV/0!</v>
      </c>
      <c r="G41" s="55" t="e">
        <f t="shared" si="9"/>
        <v>#DIV/0!</v>
      </c>
      <c r="H41" s="55" t="e">
        <f t="shared" si="9"/>
        <v>#DIV/0!</v>
      </c>
      <c r="I41" s="55" t="e">
        <f t="shared" si="9"/>
        <v>#DIV/0!</v>
      </c>
      <c r="J41" s="55" t="e">
        <f t="shared" si="9"/>
        <v>#DIV/0!</v>
      </c>
      <c r="K41" s="55" t="e">
        <f t="shared" si="9"/>
        <v>#DIV/0!</v>
      </c>
      <c r="L41" s="55" t="e">
        <f t="shared" si="9"/>
        <v>#DIV/0!</v>
      </c>
      <c r="M41" s="55" t="e">
        <f t="shared" si="9"/>
        <v>#DIV/0!</v>
      </c>
      <c r="N41" s="55" t="e">
        <f>N40/N31%</f>
        <v>#DIV/0!</v>
      </c>
    </row>
    <row r="42" spans="1:14" ht="15.75" thickTop="1" x14ac:dyDescent="0.25">
      <c r="A42" s="41" t="s">
        <v>19</v>
      </c>
      <c r="B42" s="5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57"/>
    </row>
    <row r="43" spans="1:14" x14ac:dyDescent="0.25">
      <c r="A43" s="45" t="s">
        <v>14</v>
      </c>
      <c r="B43" s="46">
        <f>B19+B23+B27</f>
        <v>1255</v>
      </c>
      <c r="C43" s="46">
        <f t="shared" ref="C43:N43" si="10">C19+C23+C27</f>
        <v>1743</v>
      </c>
      <c r="D43" s="46">
        <f t="shared" si="10"/>
        <v>1681</v>
      </c>
      <c r="E43" s="46">
        <f t="shared" si="10"/>
        <v>1659</v>
      </c>
      <c r="F43" s="46">
        <f t="shared" si="10"/>
        <v>0</v>
      </c>
      <c r="G43" s="46">
        <f t="shared" si="10"/>
        <v>0</v>
      </c>
      <c r="H43" s="46">
        <f t="shared" si="10"/>
        <v>0</v>
      </c>
      <c r="I43" s="46">
        <f t="shared" si="10"/>
        <v>0</v>
      </c>
      <c r="J43" s="46">
        <f t="shared" si="10"/>
        <v>0</v>
      </c>
      <c r="K43" s="46">
        <f t="shared" si="10"/>
        <v>0</v>
      </c>
      <c r="L43" s="46">
        <f t="shared" si="10"/>
        <v>0</v>
      </c>
      <c r="M43" s="46">
        <f t="shared" si="10"/>
        <v>0</v>
      </c>
      <c r="N43" s="46">
        <f t="shared" si="10"/>
        <v>0</v>
      </c>
    </row>
    <row r="44" spans="1:14" x14ac:dyDescent="0.25">
      <c r="A44" s="47" t="s">
        <v>15</v>
      </c>
      <c r="B44" s="48">
        <f>B43/B30%</f>
        <v>39.378726074678383</v>
      </c>
      <c r="C44" s="48">
        <f t="shared" ref="C44:N44" si="11">C43/C30%</f>
        <v>47.480250612912009</v>
      </c>
      <c r="D44" s="48">
        <f t="shared" si="11"/>
        <v>47.04729918835713</v>
      </c>
      <c r="E44" s="48">
        <f t="shared" si="11"/>
        <v>47.157475838544627</v>
      </c>
      <c r="F44" s="48" t="e">
        <f t="shared" si="11"/>
        <v>#DIV/0!</v>
      </c>
      <c r="G44" s="48" t="e">
        <f t="shared" si="11"/>
        <v>#DIV/0!</v>
      </c>
      <c r="H44" s="48" t="e">
        <f t="shared" si="11"/>
        <v>#DIV/0!</v>
      </c>
      <c r="I44" s="48" t="e">
        <f t="shared" si="11"/>
        <v>#DIV/0!</v>
      </c>
      <c r="J44" s="48" t="e">
        <f t="shared" si="11"/>
        <v>#DIV/0!</v>
      </c>
      <c r="K44" s="48" t="e">
        <f t="shared" si="11"/>
        <v>#DIV/0!</v>
      </c>
      <c r="L44" s="48" t="e">
        <f t="shared" si="11"/>
        <v>#DIV/0!</v>
      </c>
      <c r="M44" s="48" t="e">
        <f t="shared" si="11"/>
        <v>#DIV/0!</v>
      </c>
      <c r="N44" s="48" t="e">
        <f t="shared" si="11"/>
        <v>#DIV/0!</v>
      </c>
    </row>
    <row r="45" spans="1:14" x14ac:dyDescent="0.25">
      <c r="A45" s="45" t="s">
        <v>16</v>
      </c>
      <c r="B45" s="49">
        <f>B21+B25+B29</f>
        <v>1085164.69</v>
      </c>
      <c r="C45" s="49">
        <f t="shared" ref="C45:N45" si="12">C21+C25+C29</f>
        <v>1624631.95</v>
      </c>
      <c r="D45" s="49">
        <f t="shared" si="12"/>
        <v>1565248.7</v>
      </c>
      <c r="E45" s="49">
        <f t="shared" si="12"/>
        <v>1543307.4500000002</v>
      </c>
      <c r="F45" s="49">
        <f t="shared" si="12"/>
        <v>0</v>
      </c>
      <c r="G45" s="49">
        <f t="shared" si="12"/>
        <v>0</v>
      </c>
      <c r="H45" s="49">
        <f t="shared" si="12"/>
        <v>0</v>
      </c>
      <c r="I45" s="49">
        <f t="shared" si="12"/>
        <v>0</v>
      </c>
      <c r="J45" s="49">
        <f t="shared" si="12"/>
        <v>0</v>
      </c>
      <c r="K45" s="49">
        <f t="shared" si="12"/>
        <v>0</v>
      </c>
      <c r="L45" s="49">
        <f t="shared" si="12"/>
        <v>0</v>
      </c>
      <c r="M45" s="49">
        <f t="shared" si="12"/>
        <v>0</v>
      </c>
      <c r="N45" s="49">
        <f t="shared" si="12"/>
        <v>0</v>
      </c>
    </row>
    <row r="46" spans="1:14" ht="15.75" thickBot="1" x14ac:dyDescent="0.3">
      <c r="A46" s="54" t="s">
        <v>17</v>
      </c>
      <c r="B46" s="55">
        <f>B45/B31%</f>
        <v>36.497231210510925</v>
      </c>
      <c r="C46" s="55">
        <f>C45/C31%</f>
        <v>41.955053241777463</v>
      </c>
      <c r="D46" s="55">
        <f>D45/D31%</f>
        <v>44.454924672647387</v>
      </c>
      <c r="E46" s="55">
        <f>E45/E31%</f>
        <v>44.567431730672489</v>
      </c>
      <c r="F46" s="55" t="e">
        <f>F45/F31%</f>
        <v>#DIV/0!</v>
      </c>
      <c r="G46" s="55" t="e">
        <f t="shared" ref="G46:N46" si="13">G45/G31%</f>
        <v>#DIV/0!</v>
      </c>
      <c r="H46" s="55" t="e">
        <f t="shared" si="13"/>
        <v>#DIV/0!</v>
      </c>
      <c r="I46" s="55" t="e">
        <f t="shared" si="13"/>
        <v>#DIV/0!</v>
      </c>
      <c r="J46" s="55" t="e">
        <f>J45/J31%</f>
        <v>#DIV/0!</v>
      </c>
      <c r="K46" s="55" t="e">
        <f>K45/K31%</f>
        <v>#DIV/0!</v>
      </c>
      <c r="L46" s="55" t="e">
        <f t="shared" si="13"/>
        <v>#DIV/0!</v>
      </c>
      <c r="M46" s="55" t="e">
        <f t="shared" si="13"/>
        <v>#DIV/0!</v>
      </c>
      <c r="N46" s="55" t="e">
        <f t="shared" si="13"/>
        <v>#DIV/0!</v>
      </c>
    </row>
    <row r="47" spans="1:14" ht="15.75" thickTop="1" x14ac:dyDescent="0.25">
      <c r="A47" s="58" t="s">
        <v>20</v>
      </c>
      <c r="K47" s="60"/>
    </row>
    <row r="49" spans="1:1" s="59" customFormat="1" x14ac:dyDescent="0.25">
      <c r="A49" s="61" t="s">
        <v>21</v>
      </c>
    </row>
    <row r="51" spans="1:1" s="59" customFormat="1" x14ac:dyDescent="0.25">
      <c r="A51" t="s">
        <v>22</v>
      </c>
    </row>
  </sheetData>
  <mergeCells count="10">
    <mergeCell ref="B26:N26"/>
    <mergeCell ref="B32:N32"/>
    <mergeCell ref="B37:N37"/>
    <mergeCell ref="B42:N42"/>
    <mergeCell ref="B2:N2"/>
    <mergeCell ref="B6:N6"/>
    <mergeCell ref="B10:N10"/>
    <mergeCell ref="B14:N14"/>
    <mergeCell ref="B18:N18"/>
    <mergeCell ref="B22:N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5BB97A47B6543846D07FB28E7FFC6" ma:contentTypeVersion="18" ma:contentTypeDescription="Create a new document." ma:contentTypeScope="" ma:versionID="c1bb03fed7f4dabfaaad237fbc4ea593">
  <xsd:schema xmlns:xsd="http://www.w3.org/2001/XMLSchema" xmlns:xs="http://www.w3.org/2001/XMLSchema" xmlns:p="http://schemas.microsoft.com/office/2006/metadata/properties" xmlns:ns2="77c6295d-1f29-4022-9d1a-fa9c2778f768" xmlns:ns3="40609954-fd51-4c7b-953c-2b22d0e23bf3" targetNamespace="http://schemas.microsoft.com/office/2006/metadata/properties" ma:root="true" ma:fieldsID="30a1287dbad5434560af4c6a9481758a" ns2:_="" ns3:_="">
    <xsd:import namespace="77c6295d-1f29-4022-9d1a-fa9c2778f768"/>
    <xsd:import namespace="40609954-fd51-4c7b-953c-2b22d0e23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NOTE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6295d-1f29-4022-9d1a-fa9c2778f7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122b98-da75-4a75-834d-1aae3a7db2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23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09954-fd51-4c7b-953c-2b22d0e23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b8742d-7fef-4fa7-bf29-e95710d0560f}" ma:internalName="TaxCatchAll" ma:showField="CatchAllData" ma:web="40609954-fd51-4c7b-953c-2b22d0e23b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c6295d-1f29-4022-9d1a-fa9c2778f768">
      <Terms xmlns="http://schemas.microsoft.com/office/infopath/2007/PartnerControls"/>
    </lcf76f155ced4ddcb4097134ff3c332f>
    <TaxCatchAll xmlns="40609954-fd51-4c7b-953c-2b22d0e23bf3" xsi:nil="true"/>
    <NOTES xmlns="77c6295d-1f29-4022-9d1a-fa9c2778f768" xsi:nil="true"/>
  </documentManagement>
</p:properties>
</file>

<file path=customXml/itemProps1.xml><?xml version="1.0" encoding="utf-8"?>
<ds:datastoreItem xmlns:ds="http://schemas.openxmlformats.org/officeDocument/2006/customXml" ds:itemID="{5C23A58C-080B-4DD5-B623-5937F792049E}"/>
</file>

<file path=customXml/itemProps2.xml><?xml version="1.0" encoding="utf-8"?>
<ds:datastoreItem xmlns:ds="http://schemas.openxmlformats.org/officeDocument/2006/customXml" ds:itemID="{94C66985-032A-4F48-9F3D-39DE205C4D87}"/>
</file>

<file path=customXml/itemProps3.xml><?xml version="1.0" encoding="utf-8"?>
<ds:datastoreItem xmlns:ds="http://schemas.openxmlformats.org/officeDocument/2006/customXml" ds:itemID="{5B63699E-2336-4624-82BC-92DE1154F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Eastleigh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Blair, Kate</dc:creator>
  <cp:lastModifiedBy>Blair, Kate</cp:lastModifiedBy>
  <dcterms:created xsi:type="dcterms:W3CDTF">2024-07-08T09:29:50Z</dcterms:created>
  <dcterms:modified xsi:type="dcterms:W3CDTF">2024-07-08T09:34:25Z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0x010100CBA5BB97A47B6543846D07FB28E7FFC6</vt:lpwstr>
  </property>
</Properties>
</file>